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<sst xmlns="http://schemas.openxmlformats.org/spreadsheetml/2006/main" count="44" uniqueCount="44">
  <si>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</si>
  <si>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</si>
  <si>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</si>
  <si>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</si>
  <si>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</si>
  <si>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</si>
  <si>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</si>
  <si>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</si>
  <si>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</si>
  <si>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</si>
  <si>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</si>
  <si>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</si>
  <si>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</si>
  <si>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</si>
  <si>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</si>
  <si>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</si>
  <si>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</si>
  <si>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</si>
  <si>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</si>
  <si>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</si>
  <si>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</si>
  <si>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</si>
  <si>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</si>
  <si>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</si>
  <si>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</si>
  <si>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</si>
  <si>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</si>
  <si>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</si>
  <si>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</si>
  <si>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</si>
  <si>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</si>
  <si>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</si>
  <si>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</si>
  <si>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</si>
  <si>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</si>
  <si>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</si>
  <si>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</si>
  <si>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</si>
  <si>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</si>
  <si>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</si>
  <si>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</si>
  <si>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</si>
  <si>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</si>
  <si>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30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</si>
</sst>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showGridLines="0" tabSelected="1" zoomScale="75" zoomScaleNormal="75" zoomScalePageLayoutView="0" workbookViewId="0" topLeftCell="B5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2"/>
      <c r="C2" s="33"/>
      <c r="D2" s="33"/>
      <c r="E2" s="33"/>
      <c r="F2" s="33"/>
      <c r="G2" s="33"/>
      <c r="H2" s="33"/>
      <c r="I2" s="33"/>
      <c r="J2" s="34"/>
    </row>
    <row r="3" spans="2:10" ht="15">
      <c r="B3" s="38" t="s">
        <v>42</v>
      </c>
      <c r="C3" s="39"/>
      <c r="D3" s="39"/>
      <c r="E3" s="39"/>
      <c r="F3" s="39"/>
      <c r="G3" s="39"/>
      <c r="H3" s="39"/>
      <c r="I3" s="39"/>
      <c r="J3" s="40"/>
    </row>
    <row r="4" spans="2:10" ht="15">
      <c r="B4" s="35" t="s">
        <v>0</v>
      </c>
      <c r="C4" s="36"/>
      <c r="D4" s="36"/>
      <c r="E4" s="36"/>
      <c r="F4" s="36"/>
      <c r="G4" s="36"/>
      <c r="H4" s="36"/>
      <c r="I4" s="36"/>
      <c r="J4" s="37"/>
    </row>
    <row r="5" spans="2:10" ht="15">
      <c r="B5" s="35" t="s">
        <v>43</v>
      </c>
      <c r="C5" s="36"/>
      <c r="D5" s="36"/>
      <c r="E5" s="36"/>
      <c r="F5" s="36"/>
      <c r="G5" s="36"/>
      <c r="H5" s="36"/>
      <c r="I5" s="36"/>
      <c r="J5" s="37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3" t="s">
        <v>1</v>
      </c>
      <c r="C7" s="44"/>
      <c r="D7" s="44"/>
      <c r="E7" s="49" t="s">
        <v>2</v>
      </c>
      <c r="F7" s="50"/>
      <c r="G7" s="50"/>
      <c r="H7" s="50"/>
      <c r="I7" s="51"/>
      <c r="J7" s="41" t="s">
        <v>3</v>
      </c>
    </row>
    <row r="8" spans="2:10" ht="14.25">
      <c r="B8" s="45"/>
      <c r="C8" s="46"/>
      <c r="D8" s="46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2"/>
    </row>
    <row r="9" spans="2:10" ht="14.25">
      <c r="B9" s="47"/>
      <c r="C9" s="48"/>
      <c r="D9" s="48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27" t="s">
        <v>11</v>
      </c>
      <c r="C10" s="28"/>
      <c r="D10" s="29"/>
      <c r="E10" s="16">
        <f aca="true" t="shared" si="0" ref="E10:J10">SUM(E11,E14,E23,E27,E30,E35)</f>
        <v>101381937.51</v>
      </c>
      <c r="F10" s="16">
        <f t="shared" si="0"/>
        <v>110273730.77</v>
      </c>
      <c r="G10" s="16">
        <f t="shared" si="0"/>
        <v>210978640.07999998</v>
      </c>
      <c r="H10" s="16">
        <f t="shared" si="0"/>
        <v>97717895.71000001</v>
      </c>
      <c r="I10" s="16">
        <f t="shared" si="0"/>
        <v>96305736.35</v>
      </c>
      <c r="J10" s="16">
        <f t="shared" si="0"/>
        <v>113260744.37</v>
      </c>
    </row>
    <row r="11" spans="2:10" s="3" customFormat="1" ht="28.5" customHeight="1">
      <c r="B11" s="4"/>
      <c r="C11" s="30" t="s">
        <v>12</v>
      </c>
      <c r="D11" s="31"/>
      <c r="E11" s="17">
        <f aca="true" t="shared" si="1" ref="E11:J11">SUM(E12:E13)</f>
        <v>4147036</v>
      </c>
      <c r="F11" s="17">
        <f t="shared" si="1"/>
        <v>-3470007.8</v>
      </c>
      <c r="G11" s="17">
        <f t="shared" si="1"/>
        <v>0</v>
      </c>
      <c r="H11" s="17">
        <f t="shared" si="1"/>
        <v>198492.27</v>
      </c>
      <c r="I11" s="17">
        <f t="shared" si="1"/>
        <v>178056.37</v>
      </c>
      <c r="J11" s="17">
        <f t="shared" si="1"/>
        <v>-198492.27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-3470007.8</v>
      </c>
      <c r="G13" s="20" t="str">
        <f>IF(AND(F13&gt;=0,E13&gt;=0),SUM(E13:F13),"0")</f>
        <v>0</v>
      </c>
      <c r="H13" s="19">
        <v>198492.27</v>
      </c>
      <c r="I13" s="19">
        <v>178056.37</v>
      </c>
      <c r="J13" s="21">
        <f>IF(AND(H13&gt;=0,G13&gt;=0),(G13-H13),"0")</f>
        <v>-198492.27</v>
      </c>
    </row>
    <row r="14" spans="2:10" s="3" customFormat="1" ht="14.25">
      <c r="B14" s="4"/>
      <c r="C14" s="30" t="s">
        <v>15</v>
      </c>
      <c r="D14" s="31"/>
      <c r="E14" s="17">
        <f aca="true" t="shared" si="2" ref="E14:J14">SUM(E15:E22)</f>
        <v>97234901.51</v>
      </c>
      <c r="F14" s="17">
        <f t="shared" si="2"/>
        <v>13789495.43</v>
      </c>
      <c r="G14" s="17">
        <f t="shared" si="2"/>
        <v>111024396.94</v>
      </c>
      <c r="H14" s="17">
        <f t="shared" si="2"/>
        <v>45248559.57</v>
      </c>
      <c r="I14" s="17">
        <f t="shared" si="2"/>
        <v>43856836.11</v>
      </c>
      <c r="J14" s="17">
        <f t="shared" si="2"/>
        <v>65775837.37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13789495.43</v>
      </c>
      <c r="G15" s="20">
        <f aca="true" t="shared" si="3" ref="G15:G22">IF(AND(F15&gt;=0,E15&gt;=0),SUM(E15:F15),"0")</f>
        <v>111024396.94</v>
      </c>
      <c r="H15" s="19">
        <v>45248559.57</v>
      </c>
      <c r="I15" s="19">
        <v>43856836.11</v>
      </c>
      <c r="J15" s="21">
        <f aca="true" t="shared" si="4" ref="J15:J22">IF(AND(H15&gt;=0,G15&gt;=0),(G15-H15),"0")</f>
        <v>65775837.37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0" t="s">
        <v>24</v>
      </c>
      <c r="D23" s="31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0" t="s">
        <v>28</v>
      </c>
      <c r="D27" s="31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0" t="s">
        <v>31</v>
      </c>
      <c r="D30" s="31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0" t="s">
        <v>36</v>
      </c>
      <c r="D35" s="31"/>
      <c r="E35" s="17">
        <f aca="true" t="shared" si="8" ref="E35:J35">SUM(E36)</f>
        <v>0</v>
      </c>
      <c r="F35" s="17">
        <f t="shared" si="8"/>
        <v>99954243.14</v>
      </c>
      <c r="G35" s="17">
        <f t="shared" si="8"/>
        <v>99954243.14</v>
      </c>
      <c r="H35" s="17">
        <f t="shared" si="8"/>
        <v>52270843.87</v>
      </c>
      <c r="I35" s="17">
        <f t="shared" si="8"/>
        <v>52270843.87</v>
      </c>
      <c r="J35" s="17">
        <f t="shared" si="8"/>
        <v>47683399.27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99954243.14</v>
      </c>
      <c r="G36" s="20">
        <f>IF(AND(F36&gt;=0,E36&gt;=0),SUM(E36:F36),"0")</f>
        <v>99954243.14</v>
      </c>
      <c r="H36" s="19">
        <v>52270843.87</v>
      </c>
      <c r="I36" s="19">
        <v>52270843.87</v>
      </c>
      <c r="J36" s="21">
        <f>IF(AND(H36&gt;=0,G36&gt;=0),(G36-H36),"-")</f>
        <v>47683399.27</v>
      </c>
    </row>
    <row r="37" spans="2:10" s="3" customFormat="1" ht="16.5" customHeight="1">
      <c r="B37" s="27" t="s">
        <v>38</v>
      </c>
      <c r="C37" s="28"/>
      <c r="D37" s="29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27" t="s">
        <v>39</v>
      </c>
      <c r="C38" s="28"/>
      <c r="D38" s="29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27" t="s">
        <v>40</v>
      </c>
      <c r="C39" s="28"/>
      <c r="D39" s="29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25" t="s">
        <v>41</v>
      </c>
      <c r="D41" s="26"/>
      <c r="E41" s="24">
        <f aca="true" t="shared" si="9" ref="E41:J41">SUM(E10,E37,E38,E39)</f>
        <v>101381937.51</v>
      </c>
      <c r="F41" s="24">
        <f t="shared" si="9"/>
        <v>110273730.77</v>
      </c>
      <c r="G41" s="24">
        <f t="shared" si="9"/>
        <v>210978640.07999998</v>
      </c>
      <c r="H41" s="24">
        <f t="shared" si="9"/>
        <v>97717895.71000001</v>
      </c>
      <c r="I41" s="24">
        <f t="shared" si="9"/>
        <v>96305736.35</v>
      </c>
      <c r="J41" s="24">
        <f t="shared" si="9"/>
        <v>113260744.37</v>
      </c>
    </row>
    <row r="42" s="3" customFormat="1" ht="14.25"/>
    <row r="43" ht="14.25"/>
    <row r="44" ht="14.25"/>
    <row r="45" ht="14.25"/>
  </sheetData>
  <sheetProtection/>
  <mergeCells count="18">
    <mergeCell ref="E7:I7"/>
    <mergeCell ref="B2:J2"/>
    <mergeCell ref="B4:J4"/>
    <mergeCell ref="B5:J5"/>
    <mergeCell ref="B3:J3"/>
    <mergeCell ref="C27:D27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B39:D39"/>
    <mergeCell ref="B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2014-10-01T15:04:14Z</cp:lastPrinted>
  <dcterms:created xsi:type="dcterms:W3CDTF">2014-09-01T23:06:36Z</dcterms:created>
  <dcterms:modified xsi:type="dcterms:W3CDTF">2016-08-16T18:30:50Z</dcterms:modified>
  <cp:category/>
  <cp:version/>
  <cp:contentType/>
  <cp:contentStatus/>
</cp:coreProperties>
</file>